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Y:\Assistant\Budget Letters\Outgoing 2024\Technology\RFT Launch Request - Passive Cabling for JDEIDEH Site\Appendix 1\"/>
    </mc:Choice>
  </mc:AlternateContent>
  <xr:revisionPtr revIDLastSave="0" documentId="8_{703B5218-0FD0-441E-8312-EDDDBE70FBAE}" xr6:coauthVersionLast="47" xr6:coauthVersionMax="47" xr10:uidLastSave="{00000000-0000-0000-0000-000000000000}"/>
  <bookViews>
    <workbookView xWindow="-120" yWindow="-120" windowWidth="29040" windowHeight="15840" xr2:uid="{9AC4D2B6-3DF1-431B-9450-5E6928EEAE12}"/>
  </bookViews>
  <sheets>
    <sheet name="BOM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1" i="1" l="1"/>
  <c r="G81" i="1" s="1"/>
  <c r="G80" i="1"/>
  <c r="G77" i="1"/>
  <c r="G76" i="1"/>
  <c r="G75" i="1"/>
  <c r="G74" i="1"/>
  <c r="G73" i="1"/>
  <c r="G72" i="1"/>
  <c r="G71" i="1"/>
  <c r="G70" i="1"/>
  <c r="G67" i="1"/>
  <c r="G66" i="1"/>
  <c r="E66" i="1"/>
  <c r="E61" i="1"/>
  <c r="D61" i="1"/>
  <c r="C61" i="1"/>
  <c r="G61" i="1" s="1"/>
  <c r="E59" i="1"/>
  <c r="D59" i="1"/>
  <c r="C59" i="1"/>
  <c r="G59" i="1" s="1"/>
  <c r="G57" i="1"/>
  <c r="G49" i="1"/>
  <c r="G48" i="1"/>
  <c r="G47" i="1"/>
  <c r="D44" i="1"/>
  <c r="C44" i="1"/>
  <c r="G44" i="1" s="1"/>
  <c r="D43" i="1"/>
  <c r="G43" i="1" s="1"/>
  <c r="F51" i="1" s="1"/>
  <c r="C43" i="1"/>
  <c r="G38" i="1"/>
  <c r="F38" i="1"/>
  <c r="F37" i="1"/>
  <c r="G37" i="1" s="1"/>
  <c r="G35" i="1"/>
  <c r="G34" i="1"/>
  <c r="G33" i="1"/>
  <c r="D30" i="1"/>
  <c r="C30" i="1"/>
  <c r="G30" i="1" s="1"/>
  <c r="G29" i="1"/>
  <c r="G24" i="1"/>
  <c r="G23" i="1"/>
  <c r="G22" i="1"/>
  <c r="G20" i="1"/>
  <c r="G19" i="1"/>
  <c r="G18" i="1"/>
  <c r="G16" i="1"/>
  <c r="G15" i="1"/>
  <c r="G14" i="1"/>
  <c r="G13" i="1"/>
  <c r="G12" i="1"/>
  <c r="G11" i="1"/>
  <c r="G10" i="1"/>
  <c r="G9" i="1"/>
  <c r="G8" i="1"/>
  <c r="G7" i="1"/>
  <c r="G4" i="1"/>
  <c r="D4" i="1"/>
  <c r="C4" i="1"/>
  <c r="G3" i="1"/>
  <c r="F52" i="1" l="1"/>
  <c r="G52" i="1" s="1"/>
  <c r="G51" i="1"/>
</calcChain>
</file>

<file path=xl/sharedStrings.xml><?xml version="1.0" encoding="utf-8"?>
<sst xmlns="http://schemas.openxmlformats.org/spreadsheetml/2006/main" count="80" uniqueCount="66">
  <si>
    <t>Material ID</t>
  </si>
  <si>
    <t>Description</t>
  </si>
  <si>
    <t>POD1 BOQ</t>
  </si>
  <si>
    <t>POD4 BOQ</t>
  </si>
  <si>
    <t>POD5 BOQ</t>
  </si>
  <si>
    <t xml:space="preserve">San/Spine </t>
  </si>
  <si>
    <t>Total</t>
  </si>
  <si>
    <r>
      <t xml:space="preserve">Fiber Termination Hardware at Server Rack from Leaf A&amp;B or C&amp;D </t>
    </r>
    <r>
      <rPr>
        <b/>
        <sz val="11"/>
        <color rgb="FFFF0000"/>
        <rFont val="Aptos Narrow"/>
        <family val="2"/>
        <scheme val="minor"/>
      </rPr>
      <t xml:space="preserve">(4x24f MM) 2 Network and 2 storage </t>
    </r>
  </si>
  <si>
    <t xml:space="preserve">Ultra Low Loss - 50/125µm Multimode OM4- MPO-12 , 2x12F MPO to 24F LC Aqua, Method B, Intelligent System Ready
</t>
  </si>
  <si>
    <t>Fiber High Density 1U Rack Mount Shelf sliding accept 4 cassette 48 duplex LC ports</t>
  </si>
  <si>
    <r>
      <t xml:space="preserve">Horizontal Fiber Trunks </t>
    </r>
    <r>
      <rPr>
        <b/>
        <sz val="11"/>
        <color rgb="FFFF0000"/>
        <rFont val="Aptos Narrow"/>
        <family val="2"/>
        <scheme val="minor"/>
      </rPr>
      <t>24Fiber MM</t>
    </r>
  </si>
  <si>
    <t>MM 24 Fiber Links</t>
  </si>
  <si>
    <t>Ultra Low Loss OM4 MPO12 to MPO12 Fiber Trunk Cable Assembly, 24-Fiber, LSZH, 7.5 Meters</t>
  </si>
  <si>
    <t>Ultra Low Loss OM4 MPO12 to MPO12 Fiber Trunk Cable Assembly, 24-Fiber, LSZH, 9 Meters</t>
  </si>
  <si>
    <t>Ultra Low Loss OM4 MPO12 to MPO12 Fiber Trunk Cable Assembly, 24-Fiber, LSZH, 11 Meters</t>
  </si>
  <si>
    <t>Ultra Low Loss OM4 MPO12 to MPO12 Fiber Trunk Cable Assembly, 24-Fiber, LSZH, 12 Meters</t>
  </si>
  <si>
    <t>Ultra Low Loss OM4 MPO12 to MPO12 Fiber Trunk Cable Assembly, 24-Fiber, LSZH, 14 Meters</t>
  </si>
  <si>
    <t>Ultra Low Loss OM4 MPO12 to MPO12 Fiber Trunk Cable Assembly, 24-Fiber, LSZH, 15.5 Meters</t>
  </si>
  <si>
    <t>Ultra Low Loss OM4 MPO12 to MPO12 Fiber Trunk Cable Assembly, 24-Fiber, LSZH, 17 Meters</t>
  </si>
  <si>
    <t>Ultra Low Loss OM4 MPO12 to MPO12 Fiber Trunk Cable Assembly, 24-Fiber, LSZH, 18.5 Meters</t>
  </si>
  <si>
    <t>Ultra Low Loss OM4 MPO12 to MPO12 Fiber Trunk Cable Assembly, 24-Fiber, LSZH, 20 Meters</t>
  </si>
  <si>
    <t>Ultra Low Loss OM4 MPO12 to MPO12 Fiber Trunk Cable Assembly, 24-Fiber, LSZH, 22 Meters</t>
  </si>
  <si>
    <t>Fiber Termination Hardware at EoR Leaf A&amp;C from Server Racks</t>
  </si>
  <si>
    <t>Ultra Low Loss - 50/125µm Multimode OM4- MPO-12 , 2x12F MPO to 24F LC Aqua, Method B, Intelligent System Ready</t>
  </si>
  <si>
    <t>Fiber High Density 2U Rack Mount Shelf sliding accept 12 cassette 144 duplex LC ports</t>
  </si>
  <si>
    <t>Fiber High Density 4U Rack Mount Shelf sliding accept 24 cassette 288 duplex LC ports</t>
  </si>
  <si>
    <t>Fiber Termination Hardware at EoR Leaf B&amp;D from Server Racks</t>
  </si>
  <si>
    <r>
      <t xml:space="preserve">Fiber Termination Hardware at </t>
    </r>
    <r>
      <rPr>
        <b/>
        <sz val="11"/>
        <color rgb="FFFF0000"/>
        <rFont val="Aptos Narrow"/>
        <family val="2"/>
        <scheme val="minor"/>
      </rPr>
      <t>EoR(Leaf)</t>
    </r>
    <r>
      <rPr>
        <b/>
        <sz val="11"/>
        <rFont val="Aptos Narrow"/>
        <family val="2"/>
        <scheme val="minor"/>
      </rPr>
      <t xml:space="preserve"> from Spine A&amp;B-POD 1 and 4</t>
    </r>
  </si>
  <si>
    <t>Ultra Low Loss - 50/125µm Multimode OM4- MPO-12 , 1x12F MPO to 12F LC Aqua, Method B, Intelligent System Ready</t>
  </si>
  <si>
    <r>
      <t xml:space="preserve">Fiber Trunks </t>
    </r>
    <r>
      <rPr>
        <b/>
        <sz val="11"/>
        <color rgb="FFFF0000"/>
        <rFont val="Aptos Narrow"/>
        <family val="2"/>
        <scheme val="minor"/>
      </rPr>
      <t>12  core MM</t>
    </r>
  </si>
  <si>
    <t>MM 24 Fiber</t>
  </si>
  <si>
    <t>Ultra Low Loss OM4 MPO12 to MPO12 Fiber Trunk Cable Assembly, 12-Fiber, LSZH, 15.5 Meters</t>
  </si>
  <si>
    <t>Ultra Low Loss OM4 MPO12 to MPO12 Fiber Trunk Cable Assembly, 12-Fiber, LSZH, 18.5 Meters</t>
  </si>
  <si>
    <t>Ultra Low Loss OM4 MPO12 to MPO12 Fiber Trunk Cable Assembly, 12-Fiber, LSZH, 22 Meters</t>
  </si>
  <si>
    <r>
      <t xml:space="preserve">Fiber Termination Hardware at </t>
    </r>
    <r>
      <rPr>
        <b/>
        <sz val="11"/>
        <color rgb="FFFF0000"/>
        <rFont val="Aptos Narrow"/>
        <family val="2"/>
        <scheme val="minor"/>
      </rPr>
      <t>Spine</t>
    </r>
    <r>
      <rPr>
        <b/>
        <sz val="11"/>
        <rFont val="Aptos Narrow"/>
        <family val="2"/>
        <scheme val="minor"/>
      </rPr>
      <t xml:space="preserve"> from Leaf A&amp;B- POD 1 and 4</t>
    </r>
  </si>
  <si>
    <r>
      <t>Fiber Termination Hardware at</t>
    </r>
    <r>
      <rPr>
        <b/>
        <sz val="11"/>
        <color theme="0"/>
        <rFont val="Aptos Narrow"/>
        <family val="2"/>
        <scheme val="minor"/>
      </rPr>
      <t xml:space="preserve"> EoR(Leaf)</t>
    </r>
    <r>
      <rPr>
        <b/>
        <sz val="11"/>
        <rFont val="Aptos Narrow"/>
        <family val="2"/>
        <scheme val="minor"/>
      </rPr>
      <t xml:space="preserve"> from SAN A&amp;B-POD 1 and 4</t>
    </r>
  </si>
  <si>
    <r>
      <t>Fiber Trunks</t>
    </r>
    <r>
      <rPr>
        <b/>
        <sz val="11"/>
        <color theme="0"/>
        <rFont val="Aptos Narrow"/>
        <family val="2"/>
        <scheme val="minor"/>
      </rPr>
      <t xml:space="preserve"> 144 core MM</t>
    </r>
  </si>
  <si>
    <t>MM 144 Fiber</t>
  </si>
  <si>
    <t>Ultra Low Loss OM4 MPO12 to MPO12 Fiber Trunk Cable Assembly, 144-Fiber, LSZH, 15.5 Meters</t>
  </si>
  <si>
    <t>Ultra Low Loss OM4 MPO12 to MPO12 Fiber Trunk Cable Assembly, 144-Fiber, LSZH, 18.5 Meters</t>
  </si>
  <si>
    <t>Ultra Low Loss OM4 MPO12 to MPO12 Fiber Trunk Cable Assembly, 144-Fiber, LSZH, 22 Meters</t>
  </si>
  <si>
    <r>
      <t xml:space="preserve">Fiber Termination Hardware at </t>
    </r>
    <r>
      <rPr>
        <b/>
        <sz val="11"/>
        <color theme="0"/>
        <rFont val="Aptos Narrow"/>
        <family val="2"/>
        <scheme val="minor"/>
      </rPr>
      <t xml:space="preserve">SAN </t>
    </r>
    <r>
      <rPr>
        <b/>
        <sz val="11"/>
        <rFont val="Aptos Narrow"/>
        <family val="2"/>
        <scheme val="minor"/>
      </rPr>
      <t>from Leaf A&amp;B- POD 1 and 4</t>
    </r>
  </si>
  <si>
    <t>Copper CAT6A Termination Hardware at Server Cabinets(12 Runs From server to ONE EoR)</t>
  </si>
  <si>
    <t>Cat 6A U/UTP Patch Panel,Straight, 24 port (Intelligent System Ready) Fully Loaded</t>
  </si>
  <si>
    <t>Copper Cat6A Cable</t>
  </si>
  <si>
    <t xml:space="preserve">CAT 6A U/UTP 4 PAIR CABLE LSZH  roll 305m </t>
  </si>
  <si>
    <t>Copper CAT6A Termination Hardware at EoR Cabinets</t>
  </si>
  <si>
    <t>Cat 6A U/UTP Patch Panel,Angeled 24 port (Intelligent System Ready) Fully Loaded</t>
  </si>
  <si>
    <t>Fiber Termination Hardware at 3 Storage Racks from each SAN</t>
  </si>
  <si>
    <r>
      <t xml:space="preserve">Fiber Trunks </t>
    </r>
    <r>
      <rPr>
        <b/>
        <sz val="11"/>
        <color rgb="FFFF0000"/>
        <rFont val="Aptos Narrow"/>
        <family val="2"/>
        <scheme val="minor"/>
      </rPr>
      <t>48 core MM</t>
    </r>
  </si>
  <si>
    <t>MM 48 Fiber</t>
  </si>
  <si>
    <t>Ultra Low Loss OM4 MPO12 to MPO12 Fiber Trunk Cable Assembly, 48-Fiber, LSZH, 7.5 Meters</t>
  </si>
  <si>
    <t>Ultra Low Loss OM4 MPO12 to MPO12 Fiber Trunk Cable Assembly, 48-Fiber, LSZH, 9 Meters</t>
  </si>
  <si>
    <t>Ultra Low Loss OM4 MPO12 to MPO12 Fiber Trunk Cable Assembly, 48-Fiber, LSZH, 11 Meters</t>
  </si>
  <si>
    <t>Ultra Low Loss OM4 MPO12 to MPO12 Fiber Trunk Cable Assembly, 48-Fiber, LSZH, 12 Meters</t>
  </si>
  <si>
    <t>Ultra Low Loss OM4 MPO12 to MPO12 Fiber Trunk Cable Assembly, 48-Fiber, LSZH, 14 Meters</t>
  </si>
  <si>
    <t>Ultra Low Loss OM4 MPO12 to MPO12 Fiber Trunk Cable Assembly, 48-Fiber, LSZH, 15.5 Meters</t>
  </si>
  <si>
    <t>Ultra Low Loss OM4 MPO12 to MPO12 Fiber Trunk Cable Assembly, 48-Fiber, LSZH, 17 Meters</t>
  </si>
  <si>
    <t>Ultra Low Loss OM4 MPO12 to MPO12 Fiber Trunk Cable Assembly, 48-Fiber, LSZH, 18.5 Meters</t>
  </si>
  <si>
    <r>
      <t xml:space="preserve">Fiber Termination Hardware at </t>
    </r>
    <r>
      <rPr>
        <b/>
        <sz val="11"/>
        <color rgb="FFFF0000"/>
        <rFont val="Aptos Narrow"/>
        <family val="2"/>
        <scheme val="minor"/>
      </rPr>
      <t>SAN</t>
    </r>
    <r>
      <rPr>
        <b/>
        <sz val="11"/>
        <rFont val="Aptos Narrow"/>
        <family val="2"/>
        <scheme val="minor"/>
      </rPr>
      <t xml:space="preserve"> from 3 Storage Racks</t>
    </r>
  </si>
  <si>
    <t>ULL 50/125 OM4, , LSZH- 1.5 mm Duplex Fiber Patch Cord , LC-LC ,1.5m</t>
  </si>
  <si>
    <t>ULL 50/125 OM4, , LSZH- 1.5 mm Duplex Fiber Patch Cord , LC-LC ,2m</t>
  </si>
  <si>
    <t>ULL 50/125 OM4, , LSZH- 1.5 mm Duplex Fiber Patch Cord , LC-LC ,3m</t>
  </si>
  <si>
    <t xml:space="preserve"> Cat 6A U/UTP Patch Cords 1.5m LSZH</t>
  </si>
  <si>
    <t xml:space="preserve"> Cat 6A U/UTP Patch Cords 2m LSZH</t>
  </si>
  <si>
    <t xml:space="preserve"> Cat 6A U/UTP Patch Cords 3m LSZH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</si>
</sst>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1"/>
      <color theme="0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00B0F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40CE9"/>
        <bgColor indexed="64"/>
      </patternFill>
    </fill>
    <fill>
      <patternFill patternType="solid">
        <fgColor rgb="FFD8F9F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2" fontId="5" fillId="0" borderId="1" xfId="0" applyNumberFormat="1" applyFont="1" applyBorder="1" applyAlignment="1">
      <alignment vertical="center" wrapText="1"/>
    </xf>
    <xf numFmtId="0" fontId="4" fillId="4" borderId="2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vertical="center"/>
    </xf>
    <xf numFmtId="0" fontId="4" fillId="4" borderId="5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vertical="center"/>
    </xf>
    <xf numFmtId="0" fontId="3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left" vertical="center"/>
    </xf>
    <xf numFmtId="0" fontId="4" fillId="7" borderId="1" xfId="0" applyFont="1" applyFill="1" applyBorder="1" applyAlignment="1">
      <alignment vertical="center"/>
    </xf>
    <xf numFmtId="0" fontId="3" fillId="7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A1CF4-1EDC-48D8-A56C-1328A471DC04}">
  <dimension ref="A1:G93"/>
  <sheetViews>
    <sheetView tabSelected="1" workbookViewId="0">
      <selection sqref="A1:G24"/>
    </sheetView>
  </sheetViews>
  <sheetFormatPr defaultRowHeight="12.75" x14ac:dyDescent="0.2"/>
  <cols>
    <col min="1" max="1" width="14.85546875" customWidth="1"/>
    <col min="2" max="2" width="41.28515625" style="39" customWidth="1"/>
    <col min="6" max="6" width="10.28515625" customWidth="1"/>
  </cols>
  <sheetData>
    <row r="1" spans="1:7" ht="30" x14ac:dyDescent="0.2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ht="15" x14ac:dyDescent="0.2">
      <c r="A2" s="4" t="s">
        <v>7</v>
      </c>
      <c r="B2" s="5"/>
      <c r="C2" s="6">
        <v>10</v>
      </c>
      <c r="D2" s="6">
        <v>10</v>
      </c>
      <c r="E2" s="6">
        <v>3</v>
      </c>
      <c r="F2" s="6">
        <v>2</v>
      </c>
      <c r="G2" s="6"/>
    </row>
    <row r="3" spans="1:7" ht="60" x14ac:dyDescent="0.2">
      <c r="A3" s="7"/>
      <c r="B3" s="8" t="s">
        <v>8</v>
      </c>
      <c r="C3" s="9">
        <v>40</v>
      </c>
      <c r="D3" s="9">
        <v>40</v>
      </c>
      <c r="E3" s="9"/>
      <c r="F3" s="9"/>
      <c r="G3" s="9">
        <f>SUM(C3:F3)</f>
        <v>80</v>
      </c>
    </row>
    <row r="4" spans="1:7" ht="15" x14ac:dyDescent="0.2">
      <c r="A4" s="7"/>
      <c r="B4" s="10" t="s">
        <v>9</v>
      </c>
      <c r="C4" s="9">
        <f>C2</f>
        <v>10</v>
      </c>
      <c r="D4" s="9">
        <f>D2</f>
        <v>10</v>
      </c>
      <c r="E4" s="9"/>
      <c r="F4" s="9"/>
      <c r="G4" s="9">
        <f>SUM(C4:F4)</f>
        <v>20</v>
      </c>
    </row>
    <row r="5" spans="1:7" ht="15" x14ac:dyDescent="0.2">
      <c r="A5" s="4" t="s">
        <v>10</v>
      </c>
      <c r="B5" s="5"/>
      <c r="C5" s="11"/>
      <c r="D5" s="11"/>
      <c r="E5" s="11"/>
      <c r="F5" s="11"/>
      <c r="G5" s="11"/>
    </row>
    <row r="6" spans="1:7" ht="15" x14ac:dyDescent="0.2">
      <c r="A6" s="12" t="s">
        <v>11</v>
      </c>
      <c r="B6" s="13"/>
      <c r="C6" s="9"/>
      <c r="D6" s="9"/>
      <c r="E6" s="9"/>
      <c r="F6" s="9"/>
      <c r="G6" s="9"/>
    </row>
    <row r="7" spans="1:7" ht="45" x14ac:dyDescent="0.2">
      <c r="A7" s="7"/>
      <c r="B7" s="8" t="s">
        <v>12</v>
      </c>
      <c r="C7" s="9">
        <v>8</v>
      </c>
      <c r="D7" s="9">
        <v>8</v>
      </c>
      <c r="E7" s="9"/>
      <c r="F7" s="9"/>
      <c r="G7" s="9">
        <f t="shared" ref="G7:G16" si="0">SUM(C7:F7)</f>
        <v>16</v>
      </c>
    </row>
    <row r="8" spans="1:7" ht="45" x14ac:dyDescent="0.2">
      <c r="A8" s="7"/>
      <c r="B8" s="8" t="s">
        <v>13</v>
      </c>
      <c r="C8" s="9">
        <v>4</v>
      </c>
      <c r="D8" s="9">
        <v>4</v>
      </c>
      <c r="E8" s="9"/>
      <c r="F8" s="9"/>
      <c r="G8" s="9">
        <f t="shared" si="0"/>
        <v>8</v>
      </c>
    </row>
    <row r="9" spans="1:7" ht="45" x14ac:dyDescent="0.2">
      <c r="A9" s="7"/>
      <c r="B9" s="8" t="s">
        <v>14</v>
      </c>
      <c r="C9" s="9">
        <v>8</v>
      </c>
      <c r="D9" s="9">
        <v>8</v>
      </c>
      <c r="E9" s="9"/>
      <c r="F9" s="9"/>
      <c r="G9" s="9">
        <f t="shared" si="0"/>
        <v>16</v>
      </c>
    </row>
    <row r="10" spans="1:7" ht="45" x14ac:dyDescent="0.2">
      <c r="A10" s="7"/>
      <c r="B10" s="8" t="s">
        <v>15</v>
      </c>
      <c r="C10" s="9">
        <v>4</v>
      </c>
      <c r="D10" s="9">
        <v>4</v>
      </c>
      <c r="E10" s="9"/>
      <c r="F10" s="9"/>
      <c r="G10" s="9">
        <f t="shared" si="0"/>
        <v>8</v>
      </c>
    </row>
    <row r="11" spans="1:7" ht="45" x14ac:dyDescent="0.2">
      <c r="A11" s="7"/>
      <c r="B11" s="8" t="s">
        <v>16</v>
      </c>
      <c r="C11" s="9">
        <v>6</v>
      </c>
      <c r="D11" s="9">
        <v>6</v>
      </c>
      <c r="E11" s="9"/>
      <c r="F11" s="9"/>
      <c r="G11" s="9">
        <f t="shared" si="0"/>
        <v>12</v>
      </c>
    </row>
    <row r="12" spans="1:7" ht="45" x14ac:dyDescent="0.2">
      <c r="A12" s="7"/>
      <c r="B12" s="8" t="s">
        <v>17</v>
      </c>
      <c r="C12" s="9">
        <v>6</v>
      </c>
      <c r="D12" s="9">
        <v>6</v>
      </c>
      <c r="E12" s="9"/>
      <c r="F12" s="9"/>
      <c r="G12" s="9">
        <f t="shared" si="0"/>
        <v>12</v>
      </c>
    </row>
    <row r="13" spans="1:7" ht="45" x14ac:dyDescent="0.2">
      <c r="A13" s="7"/>
      <c r="B13" s="8" t="s">
        <v>18</v>
      </c>
      <c r="C13" s="9">
        <v>2</v>
      </c>
      <c r="D13" s="9">
        <v>2</v>
      </c>
      <c r="E13" s="9"/>
      <c r="F13" s="9"/>
      <c r="G13" s="9">
        <f t="shared" si="0"/>
        <v>4</v>
      </c>
    </row>
    <row r="14" spans="1:7" ht="45" x14ac:dyDescent="0.2">
      <c r="A14" s="7"/>
      <c r="B14" s="8" t="s">
        <v>19</v>
      </c>
      <c r="C14" s="9">
        <v>2</v>
      </c>
      <c r="D14" s="9">
        <v>2</v>
      </c>
      <c r="E14" s="9"/>
      <c r="F14" s="9"/>
      <c r="G14" s="9">
        <f t="shared" si="0"/>
        <v>4</v>
      </c>
    </row>
    <row r="15" spans="1:7" ht="45" x14ac:dyDescent="0.2">
      <c r="A15" s="7"/>
      <c r="B15" s="8" t="s">
        <v>20</v>
      </c>
      <c r="C15" s="9">
        <v>0</v>
      </c>
      <c r="D15" s="9">
        <v>0</v>
      </c>
      <c r="E15" s="9"/>
      <c r="F15" s="9"/>
      <c r="G15" s="9">
        <f t="shared" si="0"/>
        <v>0</v>
      </c>
    </row>
    <row r="16" spans="1:7" ht="45" x14ac:dyDescent="0.2">
      <c r="A16" s="7"/>
      <c r="B16" s="8" t="s">
        <v>21</v>
      </c>
      <c r="C16" s="9">
        <v>0</v>
      </c>
      <c r="D16" s="9">
        <v>0</v>
      </c>
      <c r="E16" s="9"/>
      <c r="F16" s="9"/>
      <c r="G16" s="9">
        <f t="shared" si="0"/>
        <v>0</v>
      </c>
    </row>
    <row r="17" spans="1:7" ht="15" x14ac:dyDescent="0.2">
      <c r="A17" s="4" t="s">
        <v>22</v>
      </c>
      <c r="B17" s="5"/>
      <c r="C17" s="11"/>
      <c r="D17" s="11"/>
      <c r="E17" s="11"/>
      <c r="F17" s="11"/>
      <c r="G17" s="11"/>
    </row>
    <row r="18" spans="1:7" ht="45" x14ac:dyDescent="0.2">
      <c r="A18" s="7"/>
      <c r="B18" s="8" t="s">
        <v>23</v>
      </c>
      <c r="C18" s="9">
        <v>18</v>
      </c>
      <c r="D18" s="9">
        <v>18</v>
      </c>
      <c r="E18" s="9"/>
      <c r="F18" s="9"/>
      <c r="G18" s="9">
        <f>SUM(C18:F18)</f>
        <v>36</v>
      </c>
    </row>
    <row r="19" spans="1:7" ht="45" x14ac:dyDescent="0.2">
      <c r="A19" s="7"/>
      <c r="B19" s="14" t="s">
        <v>24</v>
      </c>
      <c r="C19" s="9">
        <v>0</v>
      </c>
      <c r="D19" s="9">
        <v>0</v>
      </c>
      <c r="E19" s="9"/>
      <c r="F19" s="9"/>
      <c r="G19" s="9">
        <f>SUM(C19:F19)</f>
        <v>0</v>
      </c>
    </row>
    <row r="20" spans="1:7" ht="45" x14ac:dyDescent="0.2">
      <c r="A20" s="7"/>
      <c r="B20" s="14" t="s">
        <v>25</v>
      </c>
      <c r="C20" s="9">
        <v>1</v>
      </c>
      <c r="D20" s="9">
        <v>1</v>
      </c>
      <c r="E20" s="9"/>
      <c r="F20" s="9"/>
      <c r="G20" s="9">
        <f>SUM(C20:F20)</f>
        <v>2</v>
      </c>
    </row>
    <row r="21" spans="1:7" ht="15" x14ac:dyDescent="0.2">
      <c r="A21" s="4" t="s">
        <v>26</v>
      </c>
      <c r="B21" s="5"/>
      <c r="C21" s="11"/>
      <c r="D21" s="11"/>
      <c r="E21" s="11"/>
      <c r="F21" s="11"/>
      <c r="G21" s="11"/>
    </row>
    <row r="22" spans="1:7" ht="45" x14ac:dyDescent="0.2">
      <c r="A22" s="7"/>
      <c r="B22" s="8" t="s">
        <v>23</v>
      </c>
      <c r="C22" s="9">
        <v>22</v>
      </c>
      <c r="D22" s="9">
        <v>22</v>
      </c>
      <c r="E22" s="9"/>
      <c r="F22" s="9"/>
      <c r="G22" s="9">
        <f>SUM(C22:F22)</f>
        <v>44</v>
      </c>
    </row>
    <row r="23" spans="1:7" ht="45" x14ac:dyDescent="0.2">
      <c r="A23" s="7"/>
      <c r="B23" s="14" t="s">
        <v>24</v>
      </c>
      <c r="C23" s="9">
        <v>0</v>
      </c>
      <c r="D23" s="9">
        <v>0</v>
      </c>
      <c r="E23" s="9"/>
      <c r="F23" s="9"/>
      <c r="G23" s="9">
        <f>SUM(C23:F23)</f>
        <v>0</v>
      </c>
    </row>
    <row r="24" spans="1:7" ht="45" x14ac:dyDescent="0.2">
      <c r="A24" s="7"/>
      <c r="B24" s="14" t="s">
        <v>25</v>
      </c>
      <c r="C24" s="9">
        <v>1</v>
      </c>
      <c r="D24" s="9">
        <v>1</v>
      </c>
      <c r="E24" s="9"/>
      <c r="F24" s="9"/>
      <c r="G24" s="9">
        <f>SUM(C24:F24)</f>
        <v>2</v>
      </c>
    </row>
    <row r="25" spans="1:7" ht="15" x14ac:dyDescent="0.2">
      <c r="A25" s="15"/>
      <c r="B25" s="16"/>
      <c r="C25" s="17"/>
      <c r="D25" s="17"/>
      <c r="E25" s="17"/>
      <c r="F25" s="17"/>
      <c r="G25" s="17"/>
    </row>
    <row r="26" spans="1:7" ht="15.75" thickBot="1" x14ac:dyDescent="0.25">
      <c r="A26" s="18"/>
      <c r="B26" s="19"/>
      <c r="C26" s="20"/>
      <c r="D26" s="20"/>
      <c r="E26" s="20"/>
      <c r="F26" s="20"/>
      <c r="G26" s="20"/>
    </row>
    <row r="27" spans="1:7" ht="15" x14ac:dyDescent="0.2">
      <c r="A27" s="21"/>
      <c r="B27" s="22"/>
      <c r="C27" s="23"/>
      <c r="D27" s="23"/>
      <c r="E27" s="23"/>
      <c r="F27" s="23"/>
      <c r="G27" s="23"/>
    </row>
    <row r="28" spans="1:7" ht="15" x14ac:dyDescent="0.2">
      <c r="A28" s="24" t="s">
        <v>27</v>
      </c>
      <c r="B28" s="25"/>
      <c r="C28" s="26"/>
      <c r="D28" s="26"/>
      <c r="E28" s="26"/>
      <c r="F28" s="26"/>
      <c r="G28" s="26"/>
    </row>
    <row r="29" spans="1:7" ht="45" x14ac:dyDescent="0.2">
      <c r="A29" s="7"/>
      <c r="B29" s="8" t="s">
        <v>28</v>
      </c>
      <c r="C29" s="9">
        <v>4</v>
      </c>
      <c r="D29" s="9">
        <v>4</v>
      </c>
      <c r="E29" s="9"/>
      <c r="F29" s="9"/>
      <c r="G29" s="9">
        <f>SUM(C29:F29)</f>
        <v>8</v>
      </c>
    </row>
    <row r="30" spans="1:7" ht="15" x14ac:dyDescent="0.2">
      <c r="A30" s="7"/>
      <c r="B30" s="10" t="s">
        <v>9</v>
      </c>
      <c r="C30" s="9">
        <f>CEILING(C29/4/2,1)*2</f>
        <v>2</v>
      </c>
      <c r="D30" s="9">
        <f>CEILING(D29/4/2,1)*2</f>
        <v>2</v>
      </c>
      <c r="E30" s="9"/>
      <c r="F30" s="9"/>
      <c r="G30" s="9">
        <f>SUM(C30:F30)</f>
        <v>4</v>
      </c>
    </row>
    <row r="31" spans="1:7" ht="15" x14ac:dyDescent="0.2">
      <c r="A31" s="24" t="s">
        <v>29</v>
      </c>
      <c r="B31" s="25"/>
      <c r="C31" s="27"/>
      <c r="D31" s="27"/>
      <c r="E31" s="27"/>
      <c r="F31" s="27"/>
      <c r="G31" s="27"/>
    </row>
    <row r="32" spans="1:7" ht="15" x14ac:dyDescent="0.2">
      <c r="A32" s="12" t="s">
        <v>30</v>
      </c>
      <c r="B32" s="8"/>
      <c r="C32" s="9"/>
      <c r="D32" s="9"/>
      <c r="E32" s="9"/>
      <c r="F32" s="9"/>
      <c r="G32" s="9"/>
    </row>
    <row r="33" spans="1:7" ht="45" x14ac:dyDescent="0.2">
      <c r="A33" s="7"/>
      <c r="B33" s="8" t="s">
        <v>31</v>
      </c>
      <c r="C33" s="9"/>
      <c r="D33" s="9"/>
      <c r="E33" s="9"/>
      <c r="F33" s="9"/>
      <c r="G33" s="9">
        <f>SUM(C33:F33)</f>
        <v>0</v>
      </c>
    </row>
    <row r="34" spans="1:7" ht="45" x14ac:dyDescent="0.2">
      <c r="A34" s="7"/>
      <c r="B34" s="8" t="s">
        <v>32</v>
      </c>
      <c r="C34" s="9">
        <v>2</v>
      </c>
      <c r="D34" s="9">
        <v>2</v>
      </c>
      <c r="E34" s="9"/>
      <c r="F34" s="9"/>
      <c r="G34" s="9">
        <f>SUM(C34:F34)</f>
        <v>4</v>
      </c>
    </row>
    <row r="35" spans="1:7" ht="45" x14ac:dyDescent="0.2">
      <c r="A35" s="7"/>
      <c r="B35" s="8" t="s">
        <v>33</v>
      </c>
      <c r="C35" s="9">
        <v>2</v>
      </c>
      <c r="D35" s="9">
        <v>2</v>
      </c>
      <c r="E35" s="9"/>
      <c r="F35" s="9"/>
      <c r="G35" s="9">
        <f>SUM(C35:F35)</f>
        <v>4</v>
      </c>
    </row>
    <row r="36" spans="1:7" ht="15" x14ac:dyDescent="0.2">
      <c r="A36" s="24" t="s">
        <v>34</v>
      </c>
      <c r="B36" s="25"/>
      <c r="C36" s="27"/>
      <c r="D36" s="27"/>
      <c r="E36" s="27"/>
      <c r="F36" s="27"/>
      <c r="G36" s="27"/>
    </row>
    <row r="37" spans="1:7" ht="45" x14ac:dyDescent="0.2">
      <c r="A37" s="7"/>
      <c r="B37" s="8" t="s">
        <v>28</v>
      </c>
      <c r="C37" s="9"/>
      <c r="D37" s="9"/>
      <c r="E37" s="9"/>
      <c r="F37" s="9">
        <f>G29</f>
        <v>8</v>
      </c>
      <c r="G37" s="9">
        <f>SUM(C37:F37)</f>
        <v>8</v>
      </c>
    </row>
    <row r="38" spans="1:7" ht="15" x14ac:dyDescent="0.2">
      <c r="A38" s="7"/>
      <c r="B38" s="10" t="s">
        <v>9</v>
      </c>
      <c r="C38" s="9"/>
      <c r="D38" s="9"/>
      <c r="E38" s="9"/>
      <c r="F38" s="9">
        <f>CEILING(F37/12/2,1)*2</f>
        <v>2</v>
      </c>
      <c r="G38" s="9">
        <f>SUM(C38:F38)</f>
        <v>2</v>
      </c>
    </row>
    <row r="39" spans="1:7" ht="15" x14ac:dyDescent="0.2">
      <c r="A39" s="7"/>
      <c r="B39" s="13"/>
      <c r="C39" s="9"/>
      <c r="D39" s="9"/>
      <c r="E39" s="9"/>
      <c r="F39" s="9"/>
      <c r="G39" s="9"/>
    </row>
    <row r="40" spans="1:7" ht="15.75" thickBot="1" x14ac:dyDescent="0.25">
      <c r="A40" s="28"/>
      <c r="B40" s="29"/>
      <c r="C40" s="30"/>
      <c r="D40" s="30"/>
      <c r="E40" s="30"/>
      <c r="F40" s="30"/>
      <c r="G40" s="30"/>
    </row>
    <row r="41" spans="1:7" ht="15" x14ac:dyDescent="0.2">
      <c r="A41" s="21"/>
      <c r="B41" s="22"/>
      <c r="C41" s="23"/>
      <c r="D41" s="23"/>
      <c r="E41" s="23"/>
      <c r="F41" s="23"/>
      <c r="G41" s="23"/>
    </row>
    <row r="42" spans="1:7" ht="15" x14ac:dyDescent="0.2">
      <c r="A42" s="31" t="s">
        <v>35</v>
      </c>
      <c r="B42" s="32"/>
      <c r="C42" s="33"/>
      <c r="D42" s="33"/>
      <c r="E42" s="33"/>
      <c r="F42" s="33"/>
      <c r="G42" s="33"/>
    </row>
    <row r="43" spans="1:7" ht="60" x14ac:dyDescent="0.2">
      <c r="A43" s="7"/>
      <c r="B43" s="8" t="s">
        <v>8</v>
      </c>
      <c r="C43" s="9">
        <f>(144+96)/24*2</f>
        <v>20</v>
      </c>
      <c r="D43" s="9">
        <f>C43</f>
        <v>20</v>
      </c>
      <c r="E43" s="9"/>
      <c r="F43" s="9"/>
      <c r="G43" s="9">
        <f>SUM(C43:F43)</f>
        <v>40</v>
      </c>
    </row>
    <row r="44" spans="1:7" ht="45" x14ac:dyDescent="0.2">
      <c r="A44" s="7"/>
      <c r="B44" s="14" t="s">
        <v>24</v>
      </c>
      <c r="C44" s="9">
        <f>CEILING(C43/12/2,1)*2</f>
        <v>2</v>
      </c>
      <c r="D44" s="9">
        <f>CEILING(D43/12/2,1)*2</f>
        <v>2</v>
      </c>
      <c r="E44" s="9"/>
      <c r="F44" s="9"/>
      <c r="G44" s="9">
        <f>SUM(C44:F44)</f>
        <v>4</v>
      </c>
    </row>
    <row r="45" spans="1:7" ht="15" x14ac:dyDescent="0.2">
      <c r="A45" s="31" t="s">
        <v>36</v>
      </c>
      <c r="B45" s="32"/>
      <c r="C45" s="34"/>
      <c r="D45" s="34"/>
      <c r="E45" s="34"/>
      <c r="F45" s="34"/>
      <c r="G45" s="34"/>
    </row>
    <row r="46" spans="1:7" ht="15" x14ac:dyDescent="0.2">
      <c r="A46" s="12" t="s">
        <v>37</v>
      </c>
      <c r="B46" s="13"/>
      <c r="C46" s="9"/>
      <c r="D46" s="9"/>
      <c r="E46" s="9"/>
      <c r="F46" s="9"/>
      <c r="G46" s="9"/>
    </row>
    <row r="47" spans="1:7" ht="45" x14ac:dyDescent="0.2">
      <c r="A47" s="7"/>
      <c r="B47" s="8" t="s">
        <v>38</v>
      </c>
      <c r="C47" s="9"/>
      <c r="D47" s="9"/>
      <c r="E47" s="9"/>
      <c r="F47" s="9"/>
      <c r="G47" s="9">
        <f>SUM(C47:F47)</f>
        <v>0</v>
      </c>
    </row>
    <row r="48" spans="1:7" ht="45" x14ac:dyDescent="0.2">
      <c r="A48" s="7"/>
      <c r="B48" s="8" t="s">
        <v>39</v>
      </c>
      <c r="C48" s="9">
        <v>2</v>
      </c>
      <c r="D48" s="9">
        <v>2</v>
      </c>
      <c r="E48" s="9"/>
      <c r="F48" s="9"/>
      <c r="G48" s="9">
        <f>SUM(C48:F48)</f>
        <v>4</v>
      </c>
    </row>
    <row r="49" spans="1:7" ht="45" x14ac:dyDescent="0.2">
      <c r="A49" s="7"/>
      <c r="B49" s="8" t="s">
        <v>40</v>
      </c>
      <c r="C49" s="9">
        <v>2</v>
      </c>
      <c r="D49" s="9">
        <v>2</v>
      </c>
      <c r="E49" s="9"/>
      <c r="F49" s="9"/>
      <c r="G49" s="9">
        <f>SUM(C49:F49)</f>
        <v>4</v>
      </c>
    </row>
    <row r="50" spans="1:7" ht="15" x14ac:dyDescent="0.2">
      <c r="A50" s="31" t="s">
        <v>41</v>
      </c>
      <c r="B50" s="32"/>
      <c r="C50" s="34"/>
      <c r="D50" s="34"/>
      <c r="E50" s="34"/>
      <c r="F50" s="34"/>
      <c r="G50" s="34"/>
    </row>
    <row r="51" spans="1:7" ht="60" x14ac:dyDescent="0.2">
      <c r="A51" s="7"/>
      <c r="B51" s="8" t="s">
        <v>8</v>
      </c>
      <c r="C51" s="9"/>
      <c r="D51" s="9"/>
      <c r="E51" s="9"/>
      <c r="F51" s="9">
        <f>G43</f>
        <v>40</v>
      </c>
      <c r="G51" s="9">
        <f>SUM(C51:F51)</f>
        <v>40</v>
      </c>
    </row>
    <row r="52" spans="1:7" ht="45" x14ac:dyDescent="0.2">
      <c r="A52" s="7"/>
      <c r="B52" s="14" t="s">
        <v>25</v>
      </c>
      <c r="C52" s="9"/>
      <c r="D52" s="9"/>
      <c r="E52" s="9"/>
      <c r="F52" s="9">
        <f>CEILING(F51/24/2,1)*2</f>
        <v>2</v>
      </c>
      <c r="G52" s="9">
        <f>SUM(C52:F52)</f>
        <v>2</v>
      </c>
    </row>
    <row r="53" spans="1:7" ht="15" x14ac:dyDescent="0.2">
      <c r="A53" s="7"/>
      <c r="B53" s="13"/>
      <c r="C53" s="9"/>
      <c r="D53" s="9"/>
      <c r="E53" s="9"/>
      <c r="F53" s="9"/>
      <c r="G53" s="9"/>
    </row>
    <row r="54" spans="1:7" ht="15.75" thickBot="1" x14ac:dyDescent="0.25">
      <c r="A54" s="28"/>
      <c r="B54" s="29"/>
      <c r="C54" s="30"/>
      <c r="D54" s="30"/>
      <c r="E54" s="30"/>
      <c r="F54" s="30"/>
      <c r="G54" s="30"/>
    </row>
    <row r="55" spans="1:7" ht="15" x14ac:dyDescent="0.2">
      <c r="A55" s="18"/>
      <c r="B55" s="19"/>
      <c r="C55" s="20"/>
      <c r="D55" s="20"/>
      <c r="E55" s="20"/>
      <c r="F55" s="20"/>
      <c r="G55" s="20"/>
    </row>
    <row r="56" spans="1:7" ht="15" x14ac:dyDescent="0.2">
      <c r="A56" s="35" t="s">
        <v>42</v>
      </c>
      <c r="B56" s="36"/>
      <c r="C56" s="37"/>
      <c r="D56" s="37"/>
      <c r="E56" s="37"/>
      <c r="F56" s="37"/>
      <c r="G56" s="37"/>
    </row>
    <row r="57" spans="1:7" ht="30" x14ac:dyDescent="0.2">
      <c r="A57" s="7"/>
      <c r="B57" s="14" t="s">
        <v>43</v>
      </c>
      <c r="C57" s="9">
        <v>10</v>
      </c>
      <c r="D57" s="9">
        <v>10</v>
      </c>
      <c r="E57" s="9">
        <v>4</v>
      </c>
      <c r="F57" s="9"/>
      <c r="G57" s="9">
        <f>SUM(C57:F57)</f>
        <v>24</v>
      </c>
    </row>
    <row r="58" spans="1:7" ht="15" x14ac:dyDescent="0.2">
      <c r="A58" s="35" t="s">
        <v>44</v>
      </c>
      <c r="B58" s="36"/>
      <c r="C58" s="37"/>
      <c r="D58" s="37"/>
      <c r="E58" s="37"/>
      <c r="F58" s="37"/>
      <c r="G58" s="37"/>
    </row>
    <row r="59" spans="1:7" ht="15" x14ac:dyDescent="0.2">
      <c r="A59" s="7"/>
      <c r="B59" s="14" t="s">
        <v>45</v>
      </c>
      <c r="C59" s="9">
        <f>CEILING(C57*12*25/305,1)</f>
        <v>10</v>
      </c>
      <c r="D59" s="9">
        <f>CEILING(D57*12*25/305,1)</f>
        <v>10</v>
      </c>
      <c r="E59" s="9">
        <f>CEILING(E57*12*25/305,1)</f>
        <v>4</v>
      </c>
      <c r="F59" s="9"/>
      <c r="G59" s="9">
        <f>SUM(C59:F59)</f>
        <v>24</v>
      </c>
    </row>
    <row r="60" spans="1:7" ht="15" x14ac:dyDescent="0.2">
      <c r="A60" s="35" t="s">
        <v>46</v>
      </c>
      <c r="B60" s="36"/>
      <c r="C60" s="37"/>
      <c r="D60" s="37"/>
      <c r="E60" s="37"/>
      <c r="F60" s="37"/>
      <c r="G60" s="37"/>
    </row>
    <row r="61" spans="1:7" ht="30" x14ac:dyDescent="0.2">
      <c r="A61" s="7"/>
      <c r="B61" s="14" t="s">
        <v>47</v>
      </c>
      <c r="C61" s="9">
        <f>C57/2</f>
        <v>5</v>
      </c>
      <c r="D61" s="9">
        <f>D57/2</f>
        <v>5</v>
      </c>
      <c r="E61" s="9">
        <f>CEILING(E57/2,1)</f>
        <v>2</v>
      </c>
      <c r="F61" s="9"/>
      <c r="G61" s="9">
        <f>SUM(C61:F61)</f>
        <v>12</v>
      </c>
    </row>
    <row r="62" spans="1:7" ht="15" x14ac:dyDescent="0.2">
      <c r="A62" s="7"/>
      <c r="B62" s="13"/>
      <c r="C62" s="9"/>
      <c r="D62" s="9"/>
      <c r="E62" s="9"/>
      <c r="F62" s="9"/>
      <c r="G62" s="9"/>
    </row>
    <row r="63" spans="1:7" ht="15" x14ac:dyDescent="0.2">
      <c r="A63" s="35"/>
      <c r="B63" s="36"/>
      <c r="C63" s="37"/>
      <c r="D63" s="37"/>
      <c r="E63" s="37"/>
      <c r="F63" s="37"/>
      <c r="G63" s="37"/>
    </row>
    <row r="64" spans="1:7" ht="15" x14ac:dyDescent="0.2">
      <c r="A64" s="18"/>
      <c r="B64" s="19"/>
      <c r="C64" s="20"/>
      <c r="D64" s="20"/>
      <c r="E64" s="20"/>
      <c r="F64" s="20"/>
      <c r="G64" s="20"/>
    </row>
    <row r="65" spans="1:7" ht="15" x14ac:dyDescent="0.2">
      <c r="A65" s="24" t="s">
        <v>48</v>
      </c>
      <c r="B65" s="25"/>
      <c r="C65" s="26"/>
      <c r="D65" s="26"/>
      <c r="E65" s="26"/>
      <c r="F65" s="26"/>
      <c r="G65" s="26"/>
    </row>
    <row r="66" spans="1:7" ht="60" x14ac:dyDescent="0.2">
      <c r="A66" s="7"/>
      <c r="B66" s="8" t="s">
        <v>8</v>
      </c>
      <c r="C66" s="9"/>
      <c r="D66" s="9"/>
      <c r="E66" s="9">
        <f>E67*4</f>
        <v>12</v>
      </c>
      <c r="F66" s="9"/>
      <c r="G66" s="9">
        <f>SUM(C66:F66)</f>
        <v>12</v>
      </c>
    </row>
    <row r="67" spans="1:7" ht="45" x14ac:dyDescent="0.2">
      <c r="A67" s="7"/>
      <c r="B67" s="14" t="s">
        <v>24</v>
      </c>
      <c r="C67" s="9"/>
      <c r="D67" s="9"/>
      <c r="E67" s="9">
        <v>3</v>
      </c>
      <c r="F67" s="9"/>
      <c r="G67" s="9">
        <f>SUM(C67:F67)</f>
        <v>3</v>
      </c>
    </row>
    <row r="68" spans="1:7" ht="15" x14ac:dyDescent="0.2">
      <c r="A68" s="24" t="s">
        <v>49</v>
      </c>
      <c r="B68" s="25"/>
      <c r="C68" s="27"/>
      <c r="D68" s="27"/>
      <c r="E68" s="27"/>
      <c r="F68" s="27"/>
      <c r="G68" s="27"/>
    </row>
    <row r="69" spans="1:7" ht="15" x14ac:dyDescent="0.2">
      <c r="A69" s="12" t="s">
        <v>50</v>
      </c>
      <c r="B69" s="13"/>
      <c r="C69" s="9"/>
      <c r="D69" s="9"/>
      <c r="E69" s="9"/>
      <c r="F69" s="9"/>
      <c r="G69" s="9"/>
    </row>
    <row r="70" spans="1:7" ht="45" x14ac:dyDescent="0.2">
      <c r="A70" s="7"/>
      <c r="B70" s="8" t="s">
        <v>51</v>
      </c>
      <c r="C70" s="9"/>
      <c r="D70" s="9"/>
      <c r="E70" s="9">
        <v>2</v>
      </c>
      <c r="F70" s="9"/>
      <c r="G70" s="9">
        <f t="shared" ref="G70:G77" si="1">SUM(C70:F70)</f>
        <v>2</v>
      </c>
    </row>
    <row r="71" spans="1:7" ht="45" x14ac:dyDescent="0.2">
      <c r="A71" s="7"/>
      <c r="B71" s="8" t="s">
        <v>52</v>
      </c>
      <c r="C71" s="9"/>
      <c r="D71" s="9"/>
      <c r="E71" s="9">
        <v>2</v>
      </c>
      <c r="F71" s="9"/>
      <c r="G71" s="9">
        <f t="shared" si="1"/>
        <v>2</v>
      </c>
    </row>
    <row r="72" spans="1:7" ht="45" x14ac:dyDescent="0.2">
      <c r="A72" s="7"/>
      <c r="B72" s="8" t="s">
        <v>53</v>
      </c>
      <c r="C72" s="9"/>
      <c r="D72" s="9"/>
      <c r="E72" s="9">
        <v>2</v>
      </c>
      <c r="F72" s="9"/>
      <c r="G72" s="9">
        <f t="shared" si="1"/>
        <v>2</v>
      </c>
    </row>
    <row r="73" spans="1:7" ht="45" x14ac:dyDescent="0.2">
      <c r="A73" s="7"/>
      <c r="B73" s="8" t="s">
        <v>54</v>
      </c>
      <c r="C73" s="9"/>
      <c r="D73" s="9"/>
      <c r="E73" s="9">
        <v>2</v>
      </c>
      <c r="F73" s="9"/>
      <c r="G73" s="9">
        <f t="shared" si="1"/>
        <v>2</v>
      </c>
    </row>
    <row r="74" spans="1:7" ht="45" x14ac:dyDescent="0.2">
      <c r="A74" s="7"/>
      <c r="B74" s="8" t="s">
        <v>55</v>
      </c>
      <c r="C74" s="9"/>
      <c r="D74" s="9"/>
      <c r="E74" s="9">
        <v>2</v>
      </c>
      <c r="F74" s="9"/>
      <c r="G74" s="9">
        <f t="shared" si="1"/>
        <v>2</v>
      </c>
    </row>
    <row r="75" spans="1:7" ht="45" x14ac:dyDescent="0.2">
      <c r="A75" s="7"/>
      <c r="B75" s="8" t="s">
        <v>56</v>
      </c>
      <c r="C75" s="9"/>
      <c r="D75" s="9"/>
      <c r="E75" s="9">
        <v>0</v>
      </c>
      <c r="F75" s="9"/>
      <c r="G75" s="9">
        <f t="shared" si="1"/>
        <v>0</v>
      </c>
    </row>
    <row r="76" spans="1:7" ht="45" x14ac:dyDescent="0.2">
      <c r="A76" s="7"/>
      <c r="B76" s="8" t="s">
        <v>57</v>
      </c>
      <c r="C76" s="9"/>
      <c r="D76" s="9"/>
      <c r="E76" s="9">
        <v>0</v>
      </c>
      <c r="F76" s="9"/>
      <c r="G76" s="9">
        <f t="shared" si="1"/>
        <v>0</v>
      </c>
    </row>
    <row r="77" spans="1:7" ht="45" x14ac:dyDescent="0.2">
      <c r="A77" s="7"/>
      <c r="B77" s="8" t="s">
        <v>58</v>
      </c>
      <c r="C77" s="9"/>
      <c r="D77" s="9"/>
      <c r="E77" s="9">
        <v>0</v>
      </c>
      <c r="F77" s="9"/>
      <c r="G77" s="9">
        <f t="shared" si="1"/>
        <v>0</v>
      </c>
    </row>
    <row r="78" spans="1:7" ht="15" x14ac:dyDescent="0.2">
      <c r="A78" s="7"/>
      <c r="B78" s="38"/>
      <c r="C78" s="9"/>
      <c r="D78" s="9"/>
      <c r="E78" s="9"/>
      <c r="F78" s="9"/>
      <c r="G78" s="9"/>
    </row>
    <row r="79" spans="1:7" ht="15" x14ac:dyDescent="0.2">
      <c r="A79" s="24" t="s">
        <v>59</v>
      </c>
      <c r="B79" s="25"/>
      <c r="C79" s="27"/>
      <c r="D79" s="27"/>
      <c r="E79" s="27"/>
      <c r="F79" s="27"/>
      <c r="G79" s="27"/>
    </row>
    <row r="80" spans="1:7" ht="60" x14ac:dyDescent="0.2">
      <c r="A80" s="7"/>
      <c r="B80" s="8" t="s">
        <v>8</v>
      </c>
      <c r="C80" s="9"/>
      <c r="D80" s="9"/>
      <c r="E80" s="9"/>
      <c r="F80" s="9">
        <v>12</v>
      </c>
      <c r="G80" s="9">
        <f>SUM(C80:F80)</f>
        <v>12</v>
      </c>
    </row>
    <row r="81" spans="1:7" ht="45" x14ac:dyDescent="0.2">
      <c r="A81" s="7"/>
      <c r="B81" s="14" t="s">
        <v>24</v>
      </c>
      <c r="C81" s="9"/>
      <c r="D81" s="9"/>
      <c r="E81" s="9"/>
      <c r="F81" s="9">
        <f>CEILING(F80/2/24,1)*2</f>
        <v>2</v>
      </c>
      <c r="G81" s="9">
        <f>SUM(C81:F81)</f>
        <v>2</v>
      </c>
    </row>
    <row r="82" spans="1:7" ht="15" x14ac:dyDescent="0.2">
      <c r="A82" s="7"/>
      <c r="B82" s="13"/>
      <c r="C82" s="9"/>
      <c r="D82" s="9"/>
      <c r="E82" s="9"/>
      <c r="F82" s="9"/>
      <c r="G82" s="9"/>
    </row>
    <row r="83" spans="1:7" ht="15.75" thickBot="1" x14ac:dyDescent="0.25">
      <c r="A83" s="28"/>
      <c r="B83" s="29"/>
      <c r="C83" s="30"/>
      <c r="D83" s="30"/>
      <c r="E83" s="30"/>
      <c r="F83" s="30"/>
      <c r="G83" s="30"/>
    </row>
    <row r="84" spans="1:7" ht="15" x14ac:dyDescent="0.2">
      <c r="A84" s="18"/>
      <c r="B84" s="19"/>
      <c r="C84" s="20"/>
      <c r="D84" s="20"/>
      <c r="E84" s="20"/>
      <c r="F84" s="20"/>
      <c r="G84" s="20"/>
    </row>
    <row r="85" spans="1:7" ht="15" x14ac:dyDescent="0.2">
      <c r="A85" s="18"/>
      <c r="B85" s="19"/>
      <c r="C85" s="20"/>
      <c r="D85" s="20"/>
      <c r="E85" s="20"/>
      <c r="F85" s="20"/>
      <c r="G85" s="20"/>
    </row>
    <row r="86" spans="1:7" ht="15" x14ac:dyDescent="0.2">
      <c r="A86" s="18"/>
      <c r="B86" s="19"/>
      <c r="C86" s="20"/>
      <c r="D86" s="20"/>
      <c r="E86" s="20"/>
      <c r="F86" s="20"/>
      <c r="G86" s="20"/>
    </row>
    <row r="87" spans="1:7" ht="30" x14ac:dyDescent="0.2">
      <c r="A87" s="7"/>
      <c r="B87" s="14" t="s">
        <v>60</v>
      </c>
      <c r="C87" s="9"/>
      <c r="D87" s="9"/>
      <c r="E87" s="9"/>
      <c r="F87" s="9"/>
      <c r="G87" s="9">
        <v>50</v>
      </c>
    </row>
    <row r="88" spans="1:7" ht="30" x14ac:dyDescent="0.2">
      <c r="A88" s="7"/>
      <c r="B88" s="14" t="s">
        <v>61</v>
      </c>
      <c r="C88" s="9"/>
      <c r="D88" s="9"/>
      <c r="E88" s="9"/>
      <c r="F88" s="9"/>
      <c r="G88" s="9">
        <v>150</v>
      </c>
    </row>
    <row r="89" spans="1:7" ht="30" x14ac:dyDescent="0.2">
      <c r="A89" s="7"/>
      <c r="B89" s="14" t="s">
        <v>62</v>
      </c>
      <c r="C89" s="9"/>
      <c r="D89" s="9"/>
      <c r="E89" s="9"/>
      <c r="F89" s="9"/>
      <c r="G89" s="9">
        <v>50</v>
      </c>
    </row>
    <row r="90" spans="1:7" ht="15" x14ac:dyDescent="0.2">
      <c r="A90" s="7"/>
      <c r="B90" s="19"/>
      <c r="C90" s="20"/>
      <c r="D90" s="20"/>
      <c r="E90" s="20"/>
      <c r="F90" s="20"/>
      <c r="G90" s="20"/>
    </row>
    <row r="91" spans="1:7" ht="15" x14ac:dyDescent="0.2">
      <c r="A91" s="7"/>
      <c r="B91" s="14" t="s">
        <v>63</v>
      </c>
      <c r="C91" s="9"/>
      <c r="D91" s="9"/>
      <c r="E91" s="9"/>
      <c r="F91" s="9"/>
      <c r="G91" s="9">
        <v>0</v>
      </c>
    </row>
    <row r="92" spans="1:7" ht="15" x14ac:dyDescent="0.2">
      <c r="A92" s="7"/>
      <c r="B92" s="14" t="s">
        <v>64</v>
      </c>
      <c r="C92" s="9"/>
      <c r="D92" s="9"/>
      <c r="E92" s="9"/>
      <c r="F92" s="9"/>
      <c r="G92" s="9">
        <v>40</v>
      </c>
    </row>
    <row r="93" spans="1:7" ht="15" x14ac:dyDescent="0.2">
      <c r="A93" s="7"/>
      <c r="B93" s="14" t="s">
        <v>65</v>
      </c>
      <c r="C93" s="9"/>
      <c r="D93" s="9"/>
      <c r="E93" s="9"/>
      <c r="F93" s="9"/>
      <c r="G93" s="9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DALAL BEDROSSIAN</dc:creator>
  <cp:lastModifiedBy>DALAL BEDROSSIAN</cp:lastModifiedBy>
  <dcterms:created xsi:type="dcterms:W3CDTF">2024-10-25T09:39:23Z</dcterms:created>
  <dcterms:modified xsi:type="dcterms:W3CDTF">2024-10-25T09:44:02Z</dcterms:modified>
</cp:coreProperties>
</file>